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b741271b41a49f4" /></Relationships>
</file>

<file path=xl/workbook.xml><?xml version="1.0" encoding="utf-8"?>
<x:workbook xmlns:x="http://schemas.openxmlformats.org/spreadsheetml/2006/main">
  <x:sheets>
    <x:sheet xmlns:r="http://schemas.openxmlformats.org/officeDocument/2006/relationships" name="Value Baseline" sheetId="1" r:id="R2b5c62a1b10a4f4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
    <x:numFmt numFmtId="201" formatCode="$#,##0.00"/>
    <x:numFmt numFmtId="202" formatCode="&quot;$&quot;#,##0.00"/>
    <x:numFmt numFmtId="203" formatCode="0%"/>
  </x:numFmts>
  <x:fonts count="15">
    <x:font>
      <x:sz val="11"/>
      <x:name val="Carlito"/>
    </x:font>
    <x:font>
      <x:b/>
      <x:sz val="20"/>
      <x:color rgb="FFFFFFFF"/>
      <x:name val="Carlito"/>
    </x:font>
    <x:font>
      <x:sz val="10"/>
      <x:color rgb="FF203247"/>
      <x:name val="Carlito"/>
    </x:font>
    <x:font>
      <x:b/>
      <x:sz val="11"/>
      <x:color rgb="FFFFFFFF"/>
      <x:name val="Carlito"/>
    </x:font>
    <x:font>
      <x:b/>
      <x:sz val="11"/>
      <x:color rgb="FF203247"/>
      <x:name val="Carlito"/>
    </x:font>
    <x:font>
      <x:b/>
      <x:sz val="11"/>
      <x:color rgb="FF0F2744"/>
      <x:name val="Carlito"/>
    </x:font>
    <x:font>
      <x:b/>
      <x:sz val="20"/>
      <x:color rgb="FFFFFFFF"/>
      <x:name val="Aptos"/>
    </x:font>
    <x:font>
      <x:sz val="10"/>
      <x:color rgb="FF203247"/>
      <x:name val="Aptos"/>
    </x:font>
    <x:font>
      <x:sz val="11"/>
      <x:name val="Aptos"/>
    </x:font>
    <x:font>
      <x:b/>
      <x:sz val="11"/>
      <x:color rgb="FFFFFFFF"/>
      <x:name val="Aptos"/>
    </x:font>
    <x:font>
      <x:b/>
      <x:sz val="11"/>
      <x:color rgb="FF203247"/>
      <x:name val="Aptos"/>
    </x:font>
    <x:font>
      <x:b/>
      <x:sz val="11"/>
      <x:color rgb="FF0F2744"/>
      <x:name val="Aptos"/>
    </x:font>
    <x:font>
      <x:b/>
      <x:sz val="10"/>
      <x:color rgb="FFFFFFFF"/>
      <x:name val="Arial"/>
    </x:font>
    <x:font>
      <x:sz val="9"/>
      <x:color rgb="FF334155"/>
      <x:name val="Arial"/>
    </x:font>
    <x:font>
      <x:sz val="9"/>
      <x:color rgb="FF0F5F66"/>
      <x:name val="Arial"/>
    </x:font>
  </x:fonts>
  <x:fills count="11">
    <x:fill>
      <x:patternFill patternType="none"/>
    </x:fill>
    <x:fill>
      <x:patternFill patternType="gray125"/>
    </x:fill>
    <x:fill>
      <x:patternFill patternType="solid">
        <x:fgColor rgb="FF0F2744"/>
      </x:patternFill>
    </x:fill>
    <x:fill>
      <x:patternFill patternType="solid">
        <x:fgColor rgb="FFF3F7FA"/>
      </x:patternFill>
    </x:fill>
    <x:fill>
      <x:patternFill patternType="solid">
        <x:fgColor rgb="FF0A7C86"/>
      </x:patternFill>
    </x:fill>
    <x:fill>
      <x:patternFill patternType="solid">
        <x:fgColor rgb="FFEAF5F4"/>
      </x:patternFill>
    </x:fill>
    <x:fill>
      <x:patternFill patternType="solid">
        <x:fgColor rgb="FFFFF9E8"/>
      </x:patternFill>
    </x:fill>
    <x:fill>
      <x:patternFill patternType="solid">
        <x:fgColor rgb="FFFFF4CC"/>
      </x:patternFill>
    </x:fill>
    <x:fill>
      <x:patternFill patternType="solid">
        <x:fgColor rgb="FF0F858C"/>
      </x:patternFill>
    </x:fill>
    <x:fill>
      <x:patternFill patternType="solid">
        <x:fgColor rgb="FFF3F7F9"/>
      </x:patternFill>
    </x:fill>
    <x:fill>
      <x:patternFill patternType="solid">
        <x:fgColor rgb="FFFFF4CC"/>
      </x:patternFill>
    </x:fill>
  </x:fills>
  <x:borders count="10">
    <x:border/>
    <x:border>
      <x:left style="thin">
        <x:color rgb="FFD6DEE8"/>
      </x:left>
      <x:right style="thin">
        <x:color rgb="FFD6DEE8"/>
      </x:right>
      <x:top style="thin">
        <x:color rgb="FFD6DEE8"/>
      </x:top>
      <x:bottom style="thin">
        <x:color rgb="FFD6DEE8"/>
      </x:bottom>
    </x:border>
    <x:border>
      <x:left style="thin">
        <x:color rgb="FFD6DEE8"/>
      </x:left>
      <x:top style="thin">
        <x:color rgb="FFD6DEE8"/>
      </x:top>
    </x:border>
    <x:border>
      <x:top style="thin">
        <x:color rgb="FFD6DEE8"/>
      </x:top>
    </x:border>
    <x:border>
      <x:right style="thin">
        <x:color rgb="FFD6DEE8"/>
      </x:right>
      <x:top style="thin">
        <x:color rgb="FFD6DEE8"/>
      </x:top>
    </x:border>
    <x:border>
      <x:left style="thin">
        <x:color rgb="FFD6DEE8"/>
      </x:left>
    </x:border>
    <x:border>
      <x:right style="thin">
        <x:color rgb="FFD6DEE8"/>
      </x:right>
    </x:border>
    <x:border>
      <x:left style="thin">
        <x:color rgb="FFD6DEE8"/>
      </x:left>
      <x:bottom style="thin">
        <x:color rgb="FFD6DEE8"/>
      </x:bottom>
    </x:border>
    <x:border>
      <x:bottom style="thin">
        <x:color rgb="FFD6DEE8"/>
      </x:bottom>
    </x:border>
    <x:border>
      <x:right style="thin">
        <x:color rgb="FFD6DEE8"/>
      </x:right>
      <x:bottom style="thin">
        <x:color rgb="FFD6DEE8"/>
      </x:bottom>
    </x:border>
  </x:borders>
  <x:cellStyleXfs count="1">
    <x:xf numFmtId="0" fontId="0" fillId="0" borderId="0"/>
  </x:cellStyleXfs>
  <x:cellXfs count="7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0" borderId="1" xfId="0" applyNumberFormat="1" applyFont="1" applyFill="1" applyBorder="1"/>
    <x:xf numFmtId="0" fontId="4" fillId="0" borderId="1" xfId="0" applyNumberFormat="1" applyFont="1" applyFill="1" applyBorder="1"/>
    <x:xf numFmtId="0" fontId="0" fillId="5" borderId="1" xfId="0" applyNumberFormat="1" applyFont="1" applyFill="1" applyBorder="1"/>
    <x:xf numFmtId="0" fontId="5" fillId="5" borderId="1" xfId="0" applyNumberFormat="1" applyFont="1" applyFill="1" applyBorder="1"/>
    <x:xf numFmtId="200" fontId="5" fillId="5" borderId="1" xfId="0" applyNumberFormat="1" applyFont="1" applyFill="1" applyBorder="1"/>
    <x:xf numFmtId="201" fontId="5" fillId="5" borderId="1" xfId="0" applyNumberFormat="1" applyFont="1" applyFill="1" applyBorder="1"/>
    <x:xf numFmtId="0" fontId="0"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6" borderId="1"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200" fontId="0" fillId="0" borderId="1" xfId="0" applyNumberFormat="1" applyFont="1" applyFill="1" applyBorder="1"/>
    <x:xf numFmtId="201" fontId="0" fillId="6" borderId="1" xfId="0" applyNumberFormat="1" applyFont="1" applyFill="1" applyBorder="1" applyAlignment="1">
      <x:alignment vertical="center" wrapText="1"/>
    </x:xf>
    <x:xf numFmtId="201" fontId="0" fillId="0" borderId="1" xfId="0" applyNumberFormat="1" applyFont="1" applyFill="1" applyBorder="1" applyAlignment="1">
      <x:alignment vertical="center" wrapText="1"/>
    </x:xf>
    <x:xf numFmtId="201" fontId="0" fillId="0" borderId="1" xfId="0" applyNumberFormat="1" applyFont="1" applyFill="1" applyBorder="1"/>
    <x:xf numFmtId="200" fontId="0" fillId="5" borderId="1" xfId="0" applyNumberFormat="1" applyFont="1" applyFill="1" applyBorder="1"/>
    <x:xf numFmtId="201" fontId="0" fillId="5" borderId="1" xfId="0" applyNumberFormat="1" applyFont="1" applyFill="1" applyBorder="1"/>
    <x:xf numFmtId="0" fontId="2" fillId="3" borderId="0" xfId="0" applyNumberFormat="1" applyFont="1" applyFill="1" applyBorder="1" applyAlignment="1">
      <x:alignment vertical="top" wrapText="1"/>
    </x:xf>
    <x:xf numFmtId="0" fontId="2" fillId="3" borderId="2" xfId="0" applyNumberFormat="1" applyFont="1" applyFill="1" applyBorder="1" applyAlignment="1">
      <x:alignment vertical="top" wrapText="1"/>
    </x:xf>
    <x:xf numFmtId="0" fontId="2" fillId="3" borderId="3" xfId="0" applyNumberFormat="1" applyFont="1" applyFill="1" applyBorder="1" applyAlignment="1">
      <x:alignment vertical="top" wrapText="1"/>
    </x:xf>
    <x:xf numFmtId="0" fontId="2" fillId="3" borderId="4" xfId="0" applyNumberFormat="1" applyFont="1" applyFill="1" applyBorder="1" applyAlignment="1">
      <x:alignment vertical="top" wrapText="1"/>
    </x:xf>
    <x:xf numFmtId="0" fontId="2" fillId="3" borderId="5" xfId="0" applyNumberFormat="1" applyFont="1" applyFill="1" applyBorder="1" applyAlignment="1">
      <x:alignment vertical="top" wrapText="1"/>
    </x:xf>
    <x:xf numFmtId="0" fontId="2" fillId="3" borderId="6" xfId="0" applyNumberFormat="1" applyFont="1" applyFill="1" applyBorder="1" applyAlignment="1">
      <x:alignment vertical="top" wrapText="1"/>
    </x:xf>
    <x:xf numFmtId="0" fontId="2" fillId="3" borderId="7" xfId="0" applyNumberFormat="1" applyFont="1" applyFill="1" applyBorder="1" applyAlignment="1">
      <x:alignment vertical="top" wrapText="1"/>
    </x:xf>
    <x:xf numFmtId="0" fontId="2" fillId="3" borderId="8" xfId="0" applyNumberFormat="1" applyFont="1" applyFill="1" applyBorder="1" applyAlignment="1">
      <x:alignment vertical="top" wrapText="1"/>
    </x:xf>
    <x:xf numFmtId="0" fontId="2" fillId="3" borderId="9"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8" fillId="0" borderId="0" xfId="0" applyNumberFormat="1" applyFont="1" applyFill="1" applyBorder="1"/>
    <x:xf numFmtId="0" fontId="9" fillId="4" borderId="0" xfId="0" applyNumberFormat="1" applyFont="1" applyFill="1" applyBorder="1" applyAlignment="1">
      <x:alignment vertical="center" wrapText="1"/>
    </x:xf>
    <x:xf numFmtId="0" fontId="10" fillId="0" borderId="1" xfId="0" applyNumberFormat="1" applyFont="1" applyFill="1" applyBorder="1"/>
    <x:xf numFmtId="200" fontId="11" fillId="5" borderId="1" xfId="0" applyNumberFormat="1" applyFont="1" applyFill="1" applyBorder="1"/>
    <x:xf numFmtId="201" fontId="11" fillId="5" borderId="1" xfId="0" applyNumberFormat="1" applyFont="1" applyFill="1" applyBorder="1"/>
    <x:xf numFmtId="0" fontId="8" fillId="0" borderId="1" xfId="0" applyNumberFormat="1" applyFont="1" applyFill="1" applyBorder="1" applyAlignment="1">
      <x:alignment vertical="center" wrapText="1"/>
    </x:xf>
    <x:xf numFmtId="0" fontId="8" fillId="6" borderId="1" xfId="0" applyNumberFormat="1" applyFont="1" applyFill="1" applyBorder="1" applyAlignment="1">
      <x:alignment vertical="center" wrapText="1"/>
    </x:xf>
    <x:xf numFmtId="200" fontId="8" fillId="0" borderId="1" xfId="0" applyNumberFormat="1" applyFont="1" applyFill="1" applyBorder="1" applyAlignment="1">
      <x:alignment vertical="center" wrapText="1"/>
    </x:xf>
    <x:xf numFmtId="201" fontId="8" fillId="6" borderId="1" xfId="0" applyNumberFormat="1" applyFont="1" applyFill="1" applyBorder="1" applyAlignment="1">
      <x:alignment vertical="center" wrapText="1"/>
    </x:xf>
    <x:xf numFmtId="201" fontId="8" fillId="0" borderId="1" xfId="0" applyNumberFormat="1" applyFont="1" applyFill="1" applyBorder="1" applyAlignment="1">
      <x:alignment vertical="center" wrapText="1"/>
    </x:xf>
    <x:xf numFmtId="0" fontId="11" fillId="5" borderId="1" xfId="0" applyNumberFormat="1" applyFont="1" applyFill="1" applyBorder="1"/>
    <x:xf numFmtId="0" fontId="7" fillId="3" borderId="2" xfId="0" applyNumberFormat="1" applyFont="1" applyFill="1" applyBorder="1" applyAlignment="1">
      <x:alignment vertical="top" wrapText="1"/>
    </x:xf>
    <x:xf numFmtId="0" fontId="7" fillId="3" borderId="3" xfId="0" applyNumberFormat="1" applyFont="1" applyFill="1" applyBorder="1" applyAlignment="1">
      <x:alignment vertical="top" wrapText="1"/>
    </x:xf>
    <x:xf numFmtId="0" fontId="7" fillId="3" borderId="4" xfId="0" applyNumberFormat="1" applyFont="1" applyFill="1" applyBorder="1" applyAlignment="1">
      <x:alignment vertical="top" wrapText="1"/>
    </x:xf>
    <x:xf numFmtId="0" fontId="7" fillId="3" borderId="5"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7" fillId="3" borderId="6" xfId="0" applyNumberFormat="1" applyFont="1" applyFill="1" applyBorder="1" applyAlignment="1">
      <x:alignment vertical="top" wrapText="1"/>
    </x:xf>
    <x:xf numFmtId="0" fontId="7" fillId="3" borderId="7" xfId="0" applyNumberFormat="1" applyFont="1" applyFill="1" applyBorder="1" applyAlignment="1">
      <x:alignment vertical="top" wrapText="1"/>
    </x:xf>
    <x:xf numFmtId="0" fontId="7" fillId="3" borderId="8" xfId="0" applyNumberFormat="1" applyFont="1" applyFill="1" applyBorder="1" applyAlignment="1">
      <x:alignment vertical="top" wrapText="1"/>
    </x:xf>
    <x:xf numFmtId="0" fontId="7" fillId="3" borderId="9" xfId="0" applyNumberFormat="1" applyFont="1" applyFill="1" applyBorder="1" applyAlignment="1">
      <x:alignment vertical="top" wrapText="1"/>
    </x:xf>
    <x:xf numFmtId="0" fontId="8" fillId="7" borderId="0" xfId="0" applyNumberFormat="1" applyFont="1" applyFill="1" applyBorder="1"/>
    <x:xf numFmtId="202" fontId="8" fillId="7" borderId="0" xfId="0" applyNumberFormat="1" applyFont="1" applyFill="1" applyBorder="1"/>
    <x:xf numFmtId="203" fontId="8" fillId="0" borderId="0" xfId="0" applyNumberFormat="1" applyFont="1" applyFill="1" applyBorder="1"/>
    <x:xf numFmtId="200" fontId="8" fillId="0" borderId="0" xfId="0" applyNumberFormat="1" applyFont="1" applyFill="1" applyBorder="1"/>
    <x:xf numFmtId="202" fontId="8" fillId="0" borderId="0" xfId="0" applyNumberFormat="1" applyFont="1" applyFill="1" applyBorder="1"/>
    <x:xf numFmtId="0" fontId="8" fillId="8" borderId="0" xfId="0" applyNumberFormat="1" applyFont="1" applyFill="1" applyBorder="1"/>
    <x:xf numFmtId="0" fontId="12" fillId="8" borderId="0" xfId="0" applyNumberFormat="1" applyFont="1" applyFill="1" applyBorder="1"/>
    <x:xf numFmtId="0" fontId="12" fillId="8" borderId="0" xfId="0" applyNumberFormat="1" applyFont="1" applyFill="1" applyBorder="1" applyAlignment="1">
      <x:alignment vertical="center"/>
    </x:xf>
    <x:xf numFmtId="0" fontId="8" fillId="9" borderId="0" xfId="0" applyNumberFormat="1" applyFont="1" applyFill="1" applyBorder="1"/>
    <x:xf numFmtId="0" fontId="13" fillId="9" borderId="0" xfId="0" applyNumberFormat="1" applyFont="1" applyFill="1" applyBorder="1"/>
    <x:xf numFmtId="0" fontId="13" fillId="9" borderId="0" xfId="0" applyNumberFormat="1" applyFont="1" applyFill="1" applyBorder="1" applyAlignment="1">
      <x:alignment wrapText="1"/>
    </x:xf>
    <x:xf numFmtId="0" fontId="13" fillId="9" borderId="0" xfId="0" applyNumberFormat="1" applyFont="1" applyFill="1" applyBorder="1" applyAlignment="1">
      <x:alignment vertical="center" wrapText="1"/>
    </x:xf>
    <x:xf numFmtId="0" fontId="14" fillId="9" borderId="0" xfId="0" applyNumberFormat="1" applyFont="1" applyFill="1" applyBorder="1" applyAlignment="1">
      <x:alignment vertical="center" wrapText="1"/>
    </x:xf>
    <x:xf numFmtId="0" fontId="8" fillId="10" borderId="0" xfId="0" applyNumberFormat="1" applyFont="1" applyFill="1" applyBorder="1"/>
    <x:xf numFmtId="202" fontId="8" fillId="1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fcad0979e2a4145" /><Relationship Type="http://schemas.openxmlformats.org/officeDocument/2006/relationships/theme" Target="/xl/theme/theme1.xml" Id="Rd06156d799504bff" /><Relationship Type="http://schemas.openxmlformats.org/officeDocument/2006/relationships/sharedStrings" Target="/xl/sharedStrings.xml" Id="R72f9d133a2ea4185" /><Relationship Type="http://schemas.openxmlformats.org/officeDocument/2006/relationships/worksheet" Target="/xl/worksheets/sheet1.xml" Id="R2b5c62a1b10a4f4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30" hidden="0" customWidth="1"/>
    <x:col min="2" max="2" width="16"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30" hidden="0" customWidth="1"/>
  </x:cols>
  <x:sheetData>
    <x:row r="1" ht="36" customHeight="1">
      <x:c r="A1" s="37" t="str">
        <x:v>TraceGuard AI Value Baseline</x:v>
      </x:c>
      <x:c r="B1" s="37"/>
      <x:c r="C1" s="37"/>
      <x:c r="D1" s="37"/>
      <x:c r="E1" s="37"/>
      <x:c r="F1" s="37"/>
      <x:c r="G1" s="37"/>
      <x:c r="H1" s="37"/>
      <x:c r="I1" s="37"/>
      <x:c r="J1" s="37"/>
      <x:c r="K1" s="37"/>
      <x:c r="L1" s="37"/>
      <x:c r="M1" s="37"/>
      <x:c r="N1" s="37"/>
    </x:row>
    <x:row r="2" ht="42" customHeight="1">
      <x:c r="A2" s="38" t="str">
        <x:v>Use the disclosed planning estimates before adoption, then measure the same workflow after adoption. Modeled value and observed results stay separate; the workbook does not assign a value to compliance or recall risk.</x:v>
      </x:c>
      <x:c r="B2" s="38"/>
      <x:c r="C2" s="38"/>
      <x:c r="D2" s="38"/>
      <x:c r="E2" s="38"/>
      <x:c r="F2" s="38"/>
      <x:c r="G2" s="38"/>
      <x:c r="H2" s="38"/>
      <x:c r="I2" s="38"/>
      <x:c r="J2" s="38"/>
      <x:c r="K2" s="38"/>
      <x:c r="L2" s="38"/>
      <x:c r="M2" s="38"/>
      <x:c r="N2" s="38"/>
    </x:row>
    <x:row r="3">
      <x:c r="A3" s="39"/>
      <x:c r="B3" s="39"/>
      <x:c r="C3" s="39"/>
      <x:c r="D3" s="39"/>
      <x:c r="E3" s="39"/>
      <x:c r="F3" s="39"/>
      <x:c r="G3" s="39"/>
      <x:c r="H3" s="39"/>
      <x:c r="I3" s="39"/>
      <x:c r="J3" s="39"/>
      <x:c r="K3" s="39"/>
      <x:c r="L3" s="39"/>
      <x:c r="M3" s="39"/>
      <x:c r="N3" s="39"/>
    </x:row>
    <x:row r="4">
      <x:c r="A4" s="40" t="str">
        <x:v>Summary</x:v>
      </x:c>
      <x:c r="B4" s="40" t="str">
        <x:v>Value</x:v>
      </x:c>
      <x:c r="C4" s="39"/>
      <x:c r="D4" s="39" t="str">
        <x:v>Planning estimate</x:v>
      </x:c>
      <x:c r="E4" s="39"/>
      <x:c r="F4" s="39" t="str">
        <x:v>Value</x:v>
      </x:c>
      <x:c r="G4" s="39" t="str">
        <x:v>FDA records-request estimate</x:v>
      </x:c>
      <x:c r="H4" s="39"/>
      <x:c r="I4" s="39" t="str">
        <x:v>Value</x:v>
      </x:c>
      <x:c r="J4" s="66" t="str">
        <x:v>Source and scope</x:v>
      </x:c>
      <x:c r="K4" s="66"/>
      <x:c r="L4" s="66"/>
      <x:c r="M4" s="66"/>
      <x:c r="N4" s="66"/>
    </x:row>
    <x:row r="5" ht="28" customHeight="1">
      <x:c r="A5" s="41" t="str">
        <x:v>Baseline hours per month</x:v>
      </x:c>
      <x:c r="B5" s="42" t="n">
        <x:f>SUM(F11:F20)</x:f>
        <x:v>0</x:v>
      </x:c>
      <x:c r="C5" s="39"/>
      <x:c r="D5" s="39" t="str">
        <x:v>Loaded hourly cost</x:v>
      </x:c>
      <x:c r="E5" s="60"/>
      <x:c r="F5" s="73"/>
      <x:c r="G5" s="39" t="str">
        <x:v>FDA formatting midpoint</x:v>
      </x:c>
      <x:c r="H5" s="62"/>
      <x:c r="I5" s="62" t="n">
        <x:v>16</x:v>
      </x:c>
      <x:c r="J5" s="70" t="str">
        <x:v>FDA estimated 8–24 staff hours to format certain requested traceability information. This is not the duration of a complete audit, investigation, or recall.</x:v>
      </x:c>
      <x:c r="K5" s="70"/>
      <x:c r="L5" s="70"/>
      <x:c r="M5" s="70"/>
      <x:c r="N5" s="70"/>
    </x:row>
    <x:row r="6" ht="28" customHeight="1">
      <x:c r="A6" s="41" t="str">
        <x:v>After-adoption hours per month</x:v>
      </x:c>
      <x:c r="B6" s="42" t="n">
        <x:f>SUM(J11:J20)</x:f>
        <x:v>0</x:v>
      </x:c>
      <x:c r="C6" s="39"/>
      <x:c r="D6" s="39" t="str">
        <x:v>BAU reduction assumption</x:v>
      </x:c>
      <x:c r="E6" s="61"/>
      <x:c r="F6" s="61" t="n">
        <x:v>0.4</x:v>
      </x:c>
      <x:c r="G6" s="39" t="str">
        <x:v>TraceGuard reduction assumption</x:v>
      </x:c>
      <x:c r="H6" s="61"/>
      <x:c r="I6" s="61" t="n">
        <x:v>0.5</x:v>
      </x:c>
      <x:c r="J6" s="71" t="str">
        <x:v>Source: https://www.fda.gov/media/163155/download</x:v>
      </x:c>
      <x:c r="K6" s="70"/>
      <x:c r="L6" s="70"/>
      <x:c r="M6" s="70"/>
      <x:c r="N6" s="70"/>
    </x:row>
    <x:row r="7" ht="28" customHeight="1">
      <x:c r="A7" s="41" t="str">
        <x:v>Recovered hours per month</x:v>
      </x:c>
      <x:c r="B7" s="42" t="n">
        <x:f>SUM(K11:K20)</x:f>
        <x:v>0</x:v>
      </x:c>
      <x:c r="C7" s="39"/>
      <x:c r="D7" s="39" t="str">
        <x:v>Recovered hours / month</x:v>
      </x:c>
      <x:c r="E7" s="62"/>
      <x:c r="F7" s="62" t="str">
        <x:f>IF(OR(B5=0,F5=""),"",B5*F6)</x:f>
      </x:c>
      <x:c r="G7" s="39" t="str">
        <x:v>Recovered hours / event</x:v>
      </x:c>
      <x:c r="H7" s="62"/>
      <x:c r="I7" s="62" t="n">
        <x:f>I5*I6</x:f>
        <x:v>8</x:v>
      </x:c>
      <x:c r="J7" s="70" t="str">
        <x:v>The workbook uses the 16-hour midpoint. FDA did not estimate TraceGuard AI savings.</x:v>
      </x:c>
      <x:c r="K7" s="70"/>
      <x:c r="L7" s="70"/>
      <x:c r="M7" s="70"/>
      <x:c r="N7" s="70"/>
    </x:row>
    <x:row r="8" ht="28" customHeight="1">
      <x:c r="A8" s="41" t="str">
        <x:v>Estimated monthly labor value</x:v>
      </x:c>
      <x:c r="B8" s="43" t="n">
        <x:f>SUM(M11:M20)</x:f>
        <x:v>0</x:v>
      </x:c>
      <x:c r="C8" s="39"/>
      <x:c r="D8" s="39" t="str">
        <x:v>Monthly labor value</x:v>
      </x:c>
      <x:c r="E8" s="63"/>
      <x:c r="F8" s="63" t="str">
        <x:f>IF(OR(F7="",F5=""),"",F7*F5)</x:f>
      </x:c>
      <x:c r="G8" s="39" t="str">
        <x:v>Labor value / event</x:v>
      </x:c>
      <x:c r="H8" s="63"/>
      <x:c r="I8" s="63" t="str">
        <x:f>IF(F5="","",I7*F5)</x:f>
      </x:c>
      <x:c r="J8" s="70" t="str">
        <x:v>The 40% BAU and 50% event reductions are TraceGuard AI planning assumptions, not measured customer averages or guarantees.</x:v>
      </x:c>
      <x:c r="K8" s="70"/>
      <x:c r="L8" s="70"/>
      <x:c r="M8" s="70"/>
      <x:c r="N8" s="70"/>
    </x:row>
    <x:row r="9">
      <x:c r="A9" s="39"/>
      <x:c r="B9" s="39"/>
      <x:c r="C9" s="39"/>
      <x:c r="D9" s="39"/>
      <x:c r="E9" s="39"/>
      <x:c r="F9" s="39"/>
      <x:c r="G9" s="39"/>
      <x:c r="H9" s="39"/>
      <x:c r="I9" s="39"/>
      <x:c r="J9" s="39"/>
      <x:c r="K9" s="39"/>
      <x:c r="L9" s="39"/>
      <x:c r="M9" s="39"/>
      <x:c r="N9" s="39"/>
    </x:row>
    <x:row r="10" ht="48" customHeight="1">
      <x:c r="A10" s="40" t="str">
        <x:v>Activity</x:v>
      </x:c>
      <x:c r="B10" s="40" t="str">
        <x:v>Owner / role</x:v>
      </x:c>
      <x:c r="C10" s="40" t="str">
        <x:v>Baseline occurrences / month</x:v>
      </x:c>
      <x:c r="D10" s="40" t="str">
        <x:v>Baseline minutes / occurrence</x:v>
      </x:c>
      <x:c r="E10" s="40" t="str">
        <x:v>Baseline people involved</x:v>
      </x:c>
      <x:c r="F10" s="40" t="str">
        <x:v>Baseline hours / month</x:v>
      </x:c>
      <x:c r="G10" s="40" t="str">
        <x:v>After occurrences / month</x:v>
      </x:c>
      <x:c r="H10" s="40" t="str">
        <x:v>After minutes / occurrence</x:v>
      </x:c>
      <x:c r="I10" s="40" t="str">
        <x:v>After people involved</x:v>
      </x:c>
      <x:c r="J10" s="40" t="str">
        <x:v>After hours / month</x:v>
      </x:c>
      <x:c r="K10" s="40" t="str">
        <x:v>Recovered hours / month</x:v>
      </x:c>
      <x:c r="L10" s="40" t="str">
        <x:v>Loaded hourly cost</x:v>
      </x:c>
      <x:c r="M10" s="40" t="str">
        <x:v>Estimated monthly labor value</x:v>
      </x:c>
      <x:c r="N10" s="40" t="str">
        <x:v>Measurement notes / evidence</x:v>
      </x:c>
    </x:row>
    <x:row r="11" ht="38" customHeight="1">
      <x:c r="A11" s="44" t="str">
        <x:v>Locate records across email, folders, and systems</x:v>
      </x:c>
      <x:c r="B11" s="44"/>
      <x:c r="C11" s="45"/>
      <x:c r="D11" s="45"/>
      <x:c r="E11" s="45"/>
      <x:c r="F11" s="46" t="str">
        <x:f>IF(COUNTA(C11:E11)=0,"",C11*D11*E11/60)</x:f>
      </x:c>
      <x:c r="G11" s="45"/>
      <x:c r="H11" s="45"/>
      <x:c r="I11" s="45"/>
      <x:c r="J11" s="46" t="str">
        <x:f>IF(COUNTA(G11:I11)=0,"",G11*H11*I11/60)</x:f>
      </x:c>
      <x:c r="K11" s="46" t="str">
        <x:f>IF(OR(F11="",J11=""),"",MAX(0,F11-J11))</x:f>
      </x:c>
      <x:c r="L11" s="47"/>
      <x:c r="M11" s="48" t="str">
        <x:f>IF(OR(K11="",L11=""),"",K11*L11)</x:f>
      </x:c>
      <x:c r="N11" s="44"/>
    </x:row>
    <x:row r="12" ht="38" customHeight="1">
      <x:c r="A12" s="44" t="str">
        <x:v>Validate record completeness</x:v>
      </x:c>
      <x:c r="B12" s="44"/>
      <x:c r="C12" s="45"/>
      <x:c r="D12" s="45"/>
      <x:c r="E12" s="45"/>
      <x:c r="F12" s="46" t="str">
        <x:f>IF(COUNTA(C12:E12)=0,"",C12*D12*E12/60)</x:f>
      </x:c>
      <x:c r="G12" s="45"/>
      <x:c r="H12" s="45"/>
      <x:c r="I12" s="45"/>
      <x:c r="J12" s="46" t="str">
        <x:f>IF(COUNTA(G12:I12)=0,"",G12*H12*I12/60)</x:f>
      </x:c>
      <x:c r="K12" s="46" t="str">
        <x:f>IF(OR(F12="",J12=""),"",MAX(0,F12-J12))</x:f>
      </x:c>
      <x:c r="L12" s="47"/>
      <x:c r="M12" s="48" t="str">
        <x:f>IF(OR(K12="",L12=""),"",K12*L12)</x:f>
      </x:c>
      <x:c r="N12" s="44"/>
    </x:row>
    <x:row r="13" ht="38" customHeight="1">
      <x:c r="A13" s="44" t="str">
        <x:v>Trace suppliers, ingredients, lots, and shipments</x:v>
      </x:c>
      <x:c r="B13" s="44"/>
      <x:c r="C13" s="45"/>
      <x:c r="D13" s="45"/>
      <x:c r="E13" s="45"/>
      <x:c r="F13" s="46" t="str">
        <x:f>IF(COUNTA(C13:E13)=0,"",C13*D13*E13/60)</x:f>
      </x:c>
      <x:c r="G13" s="45"/>
      <x:c r="H13" s="45"/>
      <x:c r="I13" s="45"/>
      <x:c r="J13" s="46" t="str">
        <x:f>IF(COUNTA(G13:I13)=0,"",G13*H13*I13/60)</x:f>
      </x:c>
      <x:c r="K13" s="46" t="str">
        <x:f>IF(OR(F13="",J13=""),"",MAX(0,F13-J13))</x:f>
      </x:c>
      <x:c r="L13" s="47"/>
      <x:c r="M13" s="48" t="str">
        <x:f>IF(OR(K13="",L13=""),"",K13*L13)</x:f>
      </x:c>
      <x:c r="N13" s="44"/>
    </x:row>
    <x:row r="14" ht="38" customHeight="1">
      <x:c r="A14" s="44" t="str">
        <x:v>Identify potentially affected customers and shipments</x:v>
      </x:c>
      <x:c r="B14" s="44"/>
      <x:c r="C14" s="45"/>
      <x:c r="D14" s="45"/>
      <x:c r="E14" s="45"/>
      <x:c r="F14" s="46" t="str">
        <x:f>IF(COUNTA(C14:E14)=0,"",C14*D14*E14/60)</x:f>
      </x:c>
      <x:c r="G14" s="45"/>
      <x:c r="H14" s="45"/>
      <x:c r="I14" s="45"/>
      <x:c r="J14" s="46" t="str">
        <x:f>IF(COUNTA(G14:I14)=0,"",G14*H14*I14/60)</x:f>
      </x:c>
      <x:c r="K14" s="46" t="str">
        <x:f>IF(OR(F14="",J14=""),"",MAX(0,F14-J14))</x:f>
      </x:c>
      <x:c r="L14" s="47"/>
      <x:c r="M14" s="48" t="str">
        <x:f>IF(OR(K14="",L14=""),"",K14*L14)</x:f>
      </x:c>
      <x:c r="N14" s="44"/>
    </x:row>
    <x:row r="15" ht="38" customHeight="1">
      <x:c r="A15" s="44" t="str">
        <x:v>Reconcile quantities and exceptions</x:v>
      </x:c>
      <x:c r="B15" s="44"/>
      <x:c r="C15" s="45"/>
      <x:c r="D15" s="45"/>
      <x:c r="E15" s="45"/>
      <x:c r="F15" s="46" t="str">
        <x:f>IF(COUNTA(C15:E15)=0,"",C15*D15*E15/60)</x:f>
      </x:c>
      <x:c r="G15" s="45"/>
      <x:c r="H15" s="45"/>
      <x:c r="I15" s="45"/>
      <x:c r="J15" s="46" t="str">
        <x:f>IF(COUNTA(G15:I15)=0,"",G15*H15*I15/60)</x:f>
      </x:c>
      <x:c r="K15" s="46" t="str">
        <x:f>IF(OR(F15="",J15=""),"",MAX(0,F15-J15))</x:f>
      </x:c>
      <x:c r="L15" s="47"/>
      <x:c r="M15" s="48" t="str">
        <x:f>IF(OR(K15="",L15=""),"",K15*L15)</x:f>
      </x:c>
      <x:c r="N15" s="44"/>
    </x:row>
    <x:row r="16" ht="38" customHeight="1">
      <x:c r="A16" s="44" t="str">
        <x:v>Follow up with suppliers or customers</x:v>
      </x:c>
      <x:c r="B16" s="44"/>
      <x:c r="C16" s="45"/>
      <x:c r="D16" s="45"/>
      <x:c r="E16" s="45"/>
      <x:c r="F16" s="46" t="str">
        <x:f>IF(COUNTA(C16:E16)=0,"",C16*D16*E16/60)</x:f>
      </x:c>
      <x:c r="G16" s="45"/>
      <x:c r="H16" s="45"/>
      <x:c r="I16" s="45"/>
      <x:c r="J16" s="46" t="str">
        <x:f>IF(COUNTA(G16:I16)=0,"",G16*H16*I16/60)</x:f>
      </x:c>
      <x:c r="K16" s="46" t="str">
        <x:f>IF(OR(F16="",J16=""),"",MAX(0,F16-J16))</x:f>
      </x:c>
      <x:c r="L16" s="47"/>
      <x:c r="M16" s="48" t="str">
        <x:f>IF(OR(K16="",L16=""),"",K16*L16)</x:f>
      </x:c>
      <x:c r="N16" s="44"/>
    </x:row>
    <x:row r="17" ht="38" customHeight="1">
      <x:c r="A17" s="44" t="str">
        <x:v>Compile audit, recall, or customer evidence</x:v>
      </x:c>
      <x:c r="B17" s="44"/>
      <x:c r="C17" s="45"/>
      <x:c r="D17" s="45"/>
      <x:c r="E17" s="45"/>
      <x:c r="F17" s="46" t="str">
        <x:f>IF(COUNTA(C17:E17)=0,"",C17*D17*E17/60)</x:f>
      </x:c>
      <x:c r="G17" s="45"/>
      <x:c r="H17" s="45"/>
      <x:c r="I17" s="45"/>
      <x:c r="J17" s="46" t="str">
        <x:f>IF(COUNTA(G17:I17)=0,"",G17*H17*I17/60)</x:f>
      </x:c>
      <x:c r="K17" s="46" t="str">
        <x:f>IF(OR(F17="",J17=""),"",MAX(0,F17-J17))</x:f>
      </x:c>
      <x:c r="L17" s="47"/>
      <x:c r="M17" s="48" t="str">
        <x:f>IF(OR(K17="",L17=""),"",K17*L17)</x:f>
      </x:c>
      <x:c r="N17" s="44"/>
    </x:row>
    <x:row r="18" ht="38" customHeight="1">
      <x:c r="A18" s="44" t="str">
        <x:v>Prepare closeout report and corrective actions</x:v>
      </x:c>
      <x:c r="B18" s="44"/>
      <x:c r="C18" s="45"/>
      <x:c r="D18" s="45"/>
      <x:c r="E18" s="45"/>
      <x:c r="F18" s="46" t="str">
        <x:f>IF(COUNTA(C18:E18)=0,"",C18*D18*E18/60)</x:f>
      </x:c>
      <x:c r="G18" s="45"/>
      <x:c r="H18" s="45"/>
      <x:c r="I18" s="45"/>
      <x:c r="J18" s="46" t="str">
        <x:f>IF(COUNTA(G18:I18)=0,"",G18*H18*I18/60)</x:f>
      </x:c>
      <x:c r="K18" s="46" t="str">
        <x:f>IF(OR(F18="",J18=""),"",MAX(0,F18-J18))</x:f>
      </x:c>
      <x:c r="L18" s="47"/>
      <x:c r="M18" s="48" t="str">
        <x:f>IF(OR(K18="",L18=""),"",K18*L18)</x:f>
      </x:c>
      <x:c r="N18" s="44"/>
    </x:row>
    <x:row r="19" ht="38" customHeight="1">
      <x:c r="A19" s="44" t="str">
        <x:v>Other activity 1</x:v>
      </x:c>
      <x:c r="B19" s="44"/>
      <x:c r="C19" s="45"/>
      <x:c r="D19" s="45"/>
      <x:c r="E19" s="45"/>
      <x:c r="F19" s="46" t="str">
        <x:f>IF(COUNTA(C19:E19)=0,"",C19*D19*E19/60)</x:f>
      </x:c>
      <x:c r="G19" s="45"/>
      <x:c r="H19" s="45"/>
      <x:c r="I19" s="45"/>
      <x:c r="J19" s="46" t="str">
        <x:f>IF(COUNTA(G19:I19)=0,"",G19*H19*I19/60)</x:f>
      </x:c>
      <x:c r="K19" s="46" t="str">
        <x:f>IF(OR(F19="",J19=""),"",MAX(0,F19-J19))</x:f>
      </x:c>
      <x:c r="L19" s="47"/>
      <x:c r="M19" s="48" t="str">
        <x:f>IF(OR(K19="",L19=""),"",K19*L19)</x:f>
      </x:c>
      <x:c r="N19" s="44"/>
    </x:row>
    <x:row r="20" ht="38" customHeight="1">
      <x:c r="A20" s="44" t="str">
        <x:v>Other activity 2</x:v>
      </x:c>
      <x:c r="B20" s="44"/>
      <x:c r="C20" s="45"/>
      <x:c r="D20" s="45"/>
      <x:c r="E20" s="45"/>
      <x:c r="F20" s="46" t="str">
        <x:f>IF(COUNTA(C20:E20)=0,"",C20*D20*E20/60)</x:f>
      </x:c>
      <x:c r="G20" s="45"/>
      <x:c r="H20" s="45"/>
      <x:c r="I20" s="45"/>
      <x:c r="J20" s="46" t="str">
        <x:f>IF(COUNTA(G20:I20)=0,"",G20*H20*I20/60)</x:f>
      </x:c>
      <x:c r="K20" s="46" t="str">
        <x:f>IF(OR(F20="",J20=""),"",MAX(0,F20-J20))</x:f>
      </x:c>
      <x:c r="L20" s="47"/>
      <x:c r="M20" s="48" t="str">
        <x:f>IF(OR(K20="",L20=""),"",K20*L20)</x:f>
      </x:c>
      <x:c r="N20" s="44"/>
    </x:row>
    <x:row r="21" ht="32" customHeight="1">
      <x:c r="A21" s="49" t="str">
        <x:v>TOTAL</x:v>
      </x:c>
      <x:c r="B21" s="49"/>
      <x:c r="C21" s="49"/>
      <x:c r="D21" s="49"/>
      <x:c r="E21" s="49"/>
      <x:c r="F21" s="42" t="n">
        <x:f>SUM(F11:F20)</x:f>
        <x:v>0</x:v>
      </x:c>
      <x:c r="G21" s="49" t="str">
        <x:v>AFTER TOTAL</x:v>
      </x:c>
      <x:c r="H21" s="49"/>
      <x:c r="I21" s="49"/>
      <x:c r="J21" s="42" t="n">
        <x:f>SUM(J11:J20)</x:f>
        <x:v>0</x:v>
      </x:c>
      <x:c r="K21" s="42" t="n">
        <x:f>SUM(K11:K20)</x:f>
        <x:v>0</x:v>
      </x:c>
      <x:c r="L21" s="49"/>
      <x:c r="M21" s="43" t="n">
        <x:f>SUM(M11:M20)</x:f>
        <x:v>0</x:v>
      </x:c>
      <x:c r="N21" s="49"/>
    </x:row>
    <x:row r="22">
      <x:c r="A22" s="39"/>
      <x:c r="B22" s="39"/>
      <x:c r="C22" s="39"/>
      <x:c r="D22" s="39"/>
      <x:c r="E22" s="39"/>
      <x:c r="F22" s="39"/>
      <x:c r="G22" s="39"/>
      <x:c r="H22" s="39"/>
      <x:c r="I22" s="39"/>
      <x:c r="J22" s="39"/>
      <x:c r="K22" s="39"/>
      <x:c r="L22" s="39"/>
      <x:c r="M22" s="39"/>
      <x:c r="N22" s="39"/>
    </x:row>
    <x:row r="23">
      <x:c r="A23" s="40" t="str">
        <x:v>Measurement guidance</x:v>
      </x:c>
      <x:c r="B23" s="40"/>
      <x:c r="C23" s="40"/>
      <x:c r="D23" s="40"/>
      <x:c r="E23" s="40"/>
      <x:c r="F23" s="40"/>
      <x:c r="G23" s="40"/>
      <x:c r="H23" s="40"/>
      <x:c r="I23" s="40"/>
      <x:c r="J23" s="40"/>
      <x:c r="K23" s="40"/>
      <x:c r="L23" s="40"/>
      <x:c r="M23" s="40"/>
      <x:c r="N23" s="40"/>
    </x:row>
    <x:row r="24">
      <x:c r="A24" s="50" t="str">
        <x:v>1. Observe a representative month or drill and record who participated, how often the activity occurred, and elapsed minutes per occurrence.
2. The planning block models a 40% BAU reduction and a separate 50% FDA records-request reduction; these are TraceGuard AI assumptions, not customer averages.
3. Repeat the same measurement after adoption so observed results can replace the modeled estimate.
4. Use loaded hourly cost only if your organization approves that assumption.
5. Add source notes such as calendar records, drill logs, ticket timestamps, or time studies. Elapsed drill time is not automatically employee labor time.</x:v>
      </x:c>
      <x:c r="B24" s="51"/>
      <x:c r="C24" s="51"/>
      <x:c r="D24" s="51"/>
      <x:c r="E24" s="51"/>
      <x:c r="F24" s="51"/>
      <x:c r="G24" s="51"/>
      <x:c r="H24" s="51"/>
      <x:c r="I24" s="51"/>
      <x:c r="J24" s="51"/>
      <x:c r="K24" s="51"/>
      <x:c r="L24" s="51"/>
      <x:c r="M24" s="51"/>
      <x:c r="N24" s="52"/>
    </x:row>
    <x:row r="25">
      <x:c r="A25" s="53"/>
      <x:c r="B25" s="54"/>
      <x:c r="C25" s="54"/>
      <x:c r="D25" s="54"/>
      <x:c r="E25" s="54"/>
      <x:c r="F25" s="54"/>
      <x:c r="G25" s="54"/>
      <x:c r="H25" s="54"/>
      <x:c r="I25" s="54"/>
      <x:c r="J25" s="54"/>
      <x:c r="K25" s="54"/>
      <x:c r="L25" s="54"/>
      <x:c r="M25" s="54"/>
      <x:c r="N25" s="55"/>
    </x:row>
    <x:row r="26">
      <x:c r="A26" s="53"/>
      <x:c r="B26" s="54"/>
      <x:c r="C26" s="54"/>
      <x:c r="D26" s="54"/>
      <x:c r="E26" s="54"/>
      <x:c r="F26" s="54"/>
      <x:c r="G26" s="54"/>
      <x:c r="H26" s="54"/>
      <x:c r="I26" s="54"/>
      <x:c r="J26" s="54"/>
      <x:c r="K26" s="54"/>
      <x:c r="L26" s="54"/>
      <x:c r="M26" s="54"/>
      <x:c r="N26" s="55"/>
    </x:row>
    <x:row r="27">
      <x:c r="A27" s="56"/>
      <x:c r="B27" s="57"/>
      <x:c r="C27" s="57"/>
      <x:c r="D27" s="57"/>
      <x:c r="E27" s="57"/>
      <x:c r="F27" s="57"/>
      <x:c r="G27" s="57"/>
      <x:c r="H27" s="57"/>
      <x:c r="I27" s="57"/>
      <x:c r="J27" s="57"/>
      <x:c r="K27" s="57"/>
      <x:c r="L27" s="57"/>
      <x:c r="M27" s="57"/>
      <x:c r="N27" s="58"/>
    </x:row>
  </x:sheetData>
  <x:mergeCells>
    <x:mergeCell ref="A1:N1"/>
    <x:mergeCell ref="A2:N2"/>
    <x:mergeCell ref="A21:E21"/>
    <x:mergeCell ref="G21:I21"/>
    <x:mergeCell ref="A23:N23"/>
    <x:mergeCell ref="A24:N27"/>
    <x:mergeCell ref="J4:N4"/>
    <x:mergeCell ref="J5:N5"/>
    <x:mergeCell ref="J6:N6"/>
    <x:mergeCell ref="J7:N7"/>
    <x:mergeCell ref="J8:N8"/>
    <x:mergeCell ref="D4:E4"/>
    <x:mergeCell ref="G4:H4"/>
    <x:mergeCell ref="D5:E5"/>
    <x:mergeCell ref="G5:H5"/>
    <x:mergeCell ref="D6:E6"/>
    <x:mergeCell ref="G6:H6"/>
    <x:mergeCell ref="D7:E7"/>
    <x:mergeCell ref="G7:H7"/>
    <x:mergeCell ref="D8:E8"/>
    <x:mergeCell ref="G8:H8"/>
  </x:mergeCells>
  <x:dataValidations count="3">
    <x:dataValidation type="decimal" operator="greaterThanOrEqual" sqref="C11:E20">
      <x:formula1>0</x:formula1>
    </x:dataValidation>
    <x:dataValidation type="decimal" operator="greaterThanOrEqual" sqref="G11:I20">
      <x:formula1>0</x:formula1>
    </x:dataValidation>
    <x:dataValidation type="decimal" operator="greaterThanOrEqual" sqref="L11:L20">
      <x:formula1>0</x:formula1>
    </x:dataValidation>
  </x:dataValidations>
  <x:pageMargins left="0.7" right="0.7" top="0.75" bottom="0.75" header="0.3" footer="0.3"/>
</x:worksheet>
</file>